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752"/>
  </bookViews>
  <sheets>
    <sheet name="Cuadro 10 RCN" sheetId="27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27" l="1"/>
  <c r="D104" i="27"/>
  <c r="E103" i="27"/>
  <c r="D103" i="27"/>
  <c r="E102" i="27"/>
  <c r="D102" i="27"/>
  <c r="E101" i="27"/>
  <c r="D101" i="27"/>
  <c r="E100" i="27"/>
  <c r="D100" i="27"/>
  <c r="C99" i="27"/>
  <c r="D99" i="27" s="1"/>
  <c r="B99" i="27"/>
  <c r="E99" i="27" s="1"/>
  <c r="E98" i="27"/>
  <c r="D98" i="27"/>
  <c r="E97" i="27"/>
  <c r="D97" i="27"/>
  <c r="E96" i="27"/>
  <c r="D96" i="27"/>
  <c r="E95" i="27"/>
  <c r="D95" i="27"/>
  <c r="C94" i="27"/>
  <c r="B94" i="27"/>
  <c r="E94" i="27" s="1"/>
  <c r="C93" i="27"/>
  <c r="B93" i="27"/>
  <c r="E93" i="27" s="1"/>
  <c r="E92" i="27"/>
  <c r="D92" i="27"/>
  <c r="E91" i="27"/>
  <c r="D91" i="27"/>
  <c r="C90" i="27"/>
  <c r="D90" i="27" s="1"/>
  <c r="B90" i="27"/>
  <c r="E90" i="27" s="1"/>
  <c r="E89" i="27"/>
  <c r="D89" i="27"/>
  <c r="E88" i="27"/>
  <c r="D88" i="27"/>
  <c r="E87" i="27"/>
  <c r="D87" i="27"/>
  <c r="E86" i="27"/>
  <c r="C86" i="27"/>
  <c r="D86" i="27" s="1"/>
  <c r="B86" i="27"/>
  <c r="E85" i="27"/>
  <c r="D85" i="27"/>
  <c r="E84" i="27"/>
  <c r="D84" i="27"/>
  <c r="E83" i="27"/>
  <c r="D83" i="27"/>
  <c r="E82" i="27"/>
  <c r="D82" i="27"/>
  <c r="C82" i="27"/>
  <c r="C81" i="27" s="1"/>
  <c r="B82" i="27"/>
  <c r="B81" i="27"/>
  <c r="B80" i="27"/>
  <c r="B78" i="27" s="1"/>
  <c r="E79" i="27"/>
  <c r="D79" i="27"/>
  <c r="E77" i="27"/>
  <c r="D77" i="27"/>
  <c r="E76" i="27"/>
  <c r="D76" i="27"/>
  <c r="E75" i="27"/>
  <c r="D75" i="27"/>
  <c r="E74" i="27"/>
  <c r="D74" i="27"/>
  <c r="E73" i="27"/>
  <c r="C73" i="27"/>
  <c r="D73" i="27" s="1"/>
  <c r="B73" i="27"/>
  <c r="E72" i="27"/>
  <c r="D72" i="27"/>
  <c r="E71" i="27"/>
  <c r="D71" i="27"/>
  <c r="E70" i="27"/>
  <c r="D70" i="27"/>
  <c r="E69" i="27"/>
  <c r="D69" i="27"/>
  <c r="C69" i="27"/>
  <c r="B69" i="27"/>
  <c r="E68" i="27"/>
  <c r="D68" i="27"/>
  <c r="C67" i="27"/>
  <c r="D67" i="27" s="1"/>
  <c r="B67" i="27"/>
  <c r="E67" i="27" s="1"/>
  <c r="E66" i="27"/>
  <c r="D66" i="27"/>
  <c r="E65" i="27"/>
  <c r="D65" i="27"/>
  <c r="E64" i="27"/>
  <c r="D64" i="27"/>
  <c r="C63" i="27"/>
  <c r="D63" i="27" s="1"/>
  <c r="B63" i="27"/>
  <c r="E63" i="27" s="1"/>
  <c r="E62" i="27"/>
  <c r="D62" i="27"/>
  <c r="C61" i="27"/>
  <c r="C60" i="27" s="1"/>
  <c r="B61" i="27"/>
  <c r="B60" i="27" s="1"/>
  <c r="E60" i="27" s="1"/>
  <c r="E59" i="27"/>
  <c r="D59" i="27"/>
  <c r="E58" i="27"/>
  <c r="D58" i="27"/>
  <c r="E57" i="27"/>
  <c r="D57" i="27"/>
  <c r="E56" i="27"/>
  <c r="D56" i="27"/>
  <c r="E55" i="27"/>
  <c r="D55" i="27"/>
  <c r="E54" i="27"/>
  <c r="D54" i="27"/>
  <c r="E53" i="27"/>
  <c r="D53" i="27"/>
  <c r="E52" i="27"/>
  <c r="D52" i="27"/>
  <c r="E51" i="27"/>
  <c r="D51" i="27"/>
  <c r="E50" i="27"/>
  <c r="D50" i="27"/>
  <c r="E49" i="27"/>
  <c r="D49" i="27"/>
  <c r="C48" i="27"/>
  <c r="D48" i="27" s="1"/>
  <c r="B48" i="27"/>
  <c r="E48" i="27" s="1"/>
  <c r="E47" i="27"/>
  <c r="D47" i="27"/>
  <c r="E46" i="27"/>
  <c r="D46" i="27"/>
  <c r="E45" i="27"/>
  <c r="D45" i="27"/>
  <c r="E44" i="27"/>
  <c r="D44" i="27"/>
  <c r="E43" i="27"/>
  <c r="D43" i="27"/>
  <c r="E42" i="27"/>
  <c r="D42" i="27"/>
  <c r="E41" i="27"/>
  <c r="D41" i="27"/>
  <c r="E40" i="27"/>
  <c r="D40" i="27"/>
  <c r="E39" i="27"/>
  <c r="D39" i="27"/>
  <c r="E38" i="27"/>
  <c r="D38" i="27"/>
  <c r="E37" i="27"/>
  <c r="D37" i="27"/>
  <c r="C36" i="27"/>
  <c r="B36" i="27"/>
  <c r="E36" i="27" s="1"/>
  <c r="C35" i="27"/>
  <c r="D35" i="27" s="1"/>
  <c r="B35" i="27"/>
  <c r="E35" i="27" s="1"/>
  <c r="E34" i="27"/>
  <c r="D34" i="27"/>
  <c r="E33" i="27"/>
  <c r="D33" i="27"/>
  <c r="E32" i="27"/>
  <c r="D32" i="27"/>
  <c r="E31" i="27"/>
  <c r="D31" i="27"/>
  <c r="C30" i="27"/>
  <c r="C23" i="27" s="1"/>
  <c r="B30" i="27"/>
  <c r="B23" i="27" s="1"/>
  <c r="E29" i="27"/>
  <c r="D29" i="27"/>
  <c r="E28" i="27"/>
  <c r="D28" i="27"/>
  <c r="E27" i="27"/>
  <c r="D27" i="27"/>
  <c r="E26" i="27"/>
  <c r="D26" i="27"/>
  <c r="C25" i="27"/>
  <c r="C24" i="27" s="1"/>
  <c r="B25" i="27"/>
  <c r="B24" i="27" s="1"/>
  <c r="E24" i="27" s="1"/>
  <c r="D93" i="27" l="1"/>
  <c r="D94" i="27"/>
  <c r="D81" i="27"/>
  <c r="C80" i="27"/>
  <c r="E23" i="27"/>
  <c r="B20" i="27"/>
  <c r="D23" i="27"/>
  <c r="C20" i="27"/>
  <c r="D60" i="27"/>
  <c r="D24" i="27"/>
  <c r="E81" i="27"/>
  <c r="D25" i="27"/>
  <c r="D30" i="27"/>
  <c r="D61" i="27"/>
  <c r="B22" i="27"/>
  <c r="E25" i="27"/>
  <c r="E30" i="27"/>
  <c r="E61" i="27"/>
  <c r="C22" i="27"/>
  <c r="E80" i="27"/>
  <c r="D36" i="27"/>
  <c r="C21" i="27" l="1"/>
  <c r="C19" i="27"/>
  <c r="D22" i="27"/>
  <c r="D20" i="27"/>
  <c r="C17" i="27"/>
  <c r="E20" i="27"/>
  <c r="B17" i="27"/>
  <c r="E17" i="27" s="1"/>
  <c r="B21" i="27"/>
  <c r="E21" i="27" s="1"/>
  <c r="B19" i="27"/>
  <c r="E22" i="27"/>
  <c r="C78" i="27"/>
  <c r="D80" i="27"/>
  <c r="B18" i="27" l="1"/>
  <c r="B16" i="27"/>
  <c r="E19" i="27"/>
  <c r="D78" i="27"/>
  <c r="E78" i="27"/>
  <c r="D17" i="27"/>
  <c r="C18" i="27"/>
  <c r="D18" i="27" s="1"/>
  <c r="C16" i="27"/>
  <c r="D19" i="27"/>
  <c r="D21" i="27"/>
  <c r="C15" i="27" l="1"/>
  <c r="D16" i="27"/>
  <c r="B15" i="27"/>
  <c r="E16" i="27"/>
  <c r="E18" i="27"/>
  <c r="E15" i="27" l="1"/>
  <c r="B105" i="27"/>
  <c r="D15" i="27"/>
  <c r="C105" i="27"/>
  <c r="D105" i="27" l="1"/>
  <c r="E105" i="27"/>
</calcChain>
</file>

<file path=xl/sharedStrings.xml><?xml version="1.0" encoding="utf-8"?>
<sst xmlns="http://schemas.openxmlformats.org/spreadsheetml/2006/main" count="112" uniqueCount="92">
  <si>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</si>
  <si>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</si>
  <si>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</si>
  <si>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</si>
  <si>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</si>
  <si>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</si>
  <si>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</si>
  <si>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</si>
  <si>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</si>
  <si>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</si>
  <si>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</si>
  <si>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</si>
  <si>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</si>
  <si>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</si>
  <si>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</si>
  <si>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</si>
  <si>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</si>
  <si>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</si>
  <si>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</si>
  <si>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</si>
  <si>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</si>
  <si>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</si>
  <si>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</si>
  <si>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</si>
  <si>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</si>
  <si>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</si>
  <si>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</si>
  <si>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</si>
  <si>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</si>
  <si>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</si>
  <si>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</si>
  <si>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</si>
  <si>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</si>
  <si>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</si>
  <si>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</si>
  <si>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</si>
  <si>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</si>
  <si>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</si>
  <si>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</si>
  <si>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</si>
  <si>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</si>
  <si>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</si>
  <si>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</si>
  <si>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</si>
  <si>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</si>
  <si>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</si>
  <si>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</si>
  <si>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</si>
  <si>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</si>
  <si>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</si>
  <si>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</si>
  <si>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</si>
  <si>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</si>
  <si>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</si>
  <si>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</si>
  <si>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</si>
  <si>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</si>
  <si>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</si>
  <si>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</si>
  <si>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</si>
  <si>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</si>
  <si>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</si>
  <si>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</si>
  <si>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</si>
  <si>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</si>
  <si>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</si>
  <si>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</si>
  <si>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</si>
  <si>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</si>
  <si>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</si>
  <si>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</si>
  <si>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</si>
  <si>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</si>
  <si>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</si>
  <si>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</si>
  <si>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</si>
  <si>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</si>
  <si>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</si>
  <si>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</si>
  <si>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</si>
  <si>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</si>
  <si>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</si>
  <si>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</si>
  <si>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</si>
  <si>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2021 (P)</t>
  </si>
  <si>
    <t>2022 (E)</t>
  </si>
  <si>
    <t>2021-22</t>
  </si>
  <si>
    <t>(En millones de balboas)</t>
  </si>
  <si>
    <t>0.0 Cuando la cantidad es menor a la unidad o fracción decimal adoptada, para la expresión del dato.</t>
  </si>
  <si>
    <t>NOTA: La diferencia que se observa entre el total y los parciales se debe al redondeo.</t>
  </si>
  <si>
    <t>2022-21</t>
  </si>
  <si>
    <t>DE PANAMÁ, SEGÚN PARTIDA: AÑOS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</si>
</sst>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164" fontId="1" fillId="0" borderId="6" xfId="0" applyNumberFormat="1" applyFont="1" applyFill="1" applyBorder="1" applyAlignment="1" applyProtection="1">
      <alignment horizontal="right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8" xfId="0" quotePrefix="1" applyNumberFormat="1" applyFont="1" applyFill="1" applyBorder="1" applyAlignment="1">
      <alignment horizontal="center" vertical="center"/>
    </xf>
    <xf numFmtId="164" fontId="2" fillId="3" borderId="7" xfId="0" quotePrefix="1" applyNumberFormat="1" applyFont="1" applyFill="1" applyBorder="1" applyAlignment="1">
      <alignment horizontal="center" vertical="center"/>
    </xf>
    <xf numFmtId="164" fontId="2" fillId="3" borderId="10" xfId="0" quotePrefix="1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6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29" t="s">
        <v>9</v>
      </c>
      <c r="B1" s="29"/>
      <c r="C1" s="29"/>
      <c r="D1" s="29"/>
      <c r="E1" s="29"/>
    </row>
    <row r="2" spans="1:5" ht="12.75" customHeight="1" x14ac:dyDescent="0.2">
      <c r="A2" s="30" t="s">
        <v>10</v>
      </c>
      <c r="B2" s="30"/>
      <c r="C2" s="30"/>
      <c r="D2" s="30"/>
      <c r="E2" s="30"/>
    </row>
    <row r="3" spans="1:5" ht="12.75" customHeight="1" x14ac:dyDescent="0.2">
      <c r="A3" s="29" t="s">
        <v>11</v>
      </c>
      <c r="B3" s="29"/>
      <c r="C3" s="29"/>
      <c r="D3" s="29"/>
      <c r="E3" s="29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28" t="s">
        <v>0</v>
      </c>
      <c r="B5" s="28"/>
      <c r="C5" s="28"/>
      <c r="D5" s="28"/>
      <c r="E5" s="28"/>
    </row>
    <row r="6" spans="1:5" ht="12.75" customHeight="1" x14ac:dyDescent="0.2">
      <c r="A6" s="28" t="s">
        <v>91</v>
      </c>
      <c r="B6" s="28"/>
      <c r="C6" s="28"/>
      <c r="D6" s="28"/>
      <c r="E6" s="28"/>
    </row>
    <row r="7" spans="1:5" ht="12.75" customHeight="1" x14ac:dyDescent="0.2">
      <c r="A7" s="28" t="s">
        <v>1</v>
      </c>
      <c r="B7" s="28"/>
      <c r="C7" s="28"/>
      <c r="D7" s="28"/>
      <c r="E7" s="28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31" t="s">
        <v>2</v>
      </c>
      <c r="C9" s="32"/>
      <c r="D9" s="33" t="s">
        <v>3</v>
      </c>
      <c r="E9" s="34"/>
    </row>
    <row r="10" spans="1:5" ht="14.1" customHeight="1" x14ac:dyDescent="0.2">
      <c r="A10" s="9"/>
      <c r="B10" s="35" t="s">
        <v>87</v>
      </c>
      <c r="C10" s="36"/>
      <c r="D10" s="10" t="s">
        <v>4</v>
      </c>
      <c r="E10" s="11" t="s">
        <v>5</v>
      </c>
    </row>
    <row r="11" spans="1:5" ht="14.1" customHeight="1" x14ac:dyDescent="0.2">
      <c r="A11" s="12" t="s">
        <v>6</v>
      </c>
      <c r="B11" s="37" t="s">
        <v>84</v>
      </c>
      <c r="C11" s="37" t="s">
        <v>85</v>
      </c>
      <c r="D11" s="40" t="s">
        <v>86</v>
      </c>
      <c r="E11" s="43" t="s">
        <v>90</v>
      </c>
    </row>
    <row r="12" spans="1:5" ht="14.1" customHeight="1" x14ac:dyDescent="0.2">
      <c r="A12" s="9"/>
      <c r="B12" s="38"/>
      <c r="C12" s="38"/>
      <c r="D12" s="41"/>
      <c r="E12" s="44"/>
    </row>
    <row r="13" spans="1:5" ht="14.1" customHeight="1" x14ac:dyDescent="0.2">
      <c r="A13" s="13"/>
      <c r="B13" s="39"/>
      <c r="C13" s="39"/>
      <c r="D13" s="42"/>
      <c r="E13" s="45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13</v>
      </c>
      <c r="B15" s="3">
        <f>B16+B17</f>
        <v>-2050.6664727499992</v>
      </c>
      <c r="C15" s="3">
        <f>C16+C17</f>
        <v>-3001.4833785600058</v>
      </c>
      <c r="D15" s="3">
        <f>+C15-B15</f>
        <v>-950.81690581000657</v>
      </c>
      <c r="E15" s="24">
        <f>IF(B15=0,0,+C15/B15*100-100)</f>
        <v>46.366238412965089</v>
      </c>
    </row>
    <row r="16" spans="1:5" ht="12.95" customHeight="1" x14ac:dyDescent="0.2">
      <c r="A16" s="1" t="s">
        <v>16</v>
      </c>
      <c r="B16" s="2">
        <f>B19+B74</f>
        <v>29076.339198459998</v>
      </c>
      <c r="C16" s="2">
        <f>C19+C74</f>
        <v>38456.601116959995</v>
      </c>
      <c r="D16" s="2">
        <f t="shared" ref="D16:D79" si="0">+C16-B16</f>
        <v>9380.2619184999967</v>
      </c>
      <c r="E16" s="25">
        <f t="shared" ref="E16:E79" si="1">IF(B16=0,0,+C16/B16*100-100)</f>
        <v>32.260807849554908</v>
      </c>
    </row>
    <row r="17" spans="1:5" ht="12.95" customHeight="1" x14ac:dyDescent="0.2">
      <c r="A17" s="1" t="s">
        <v>17</v>
      </c>
      <c r="B17" s="2">
        <f>B20+B75</f>
        <v>-31127.005671209998</v>
      </c>
      <c r="C17" s="2">
        <f>C20+C75</f>
        <v>-41458.084495520001</v>
      </c>
      <c r="D17" s="2">
        <f t="shared" si="0"/>
        <v>-10331.078824310003</v>
      </c>
      <c r="E17" s="25">
        <f t="shared" si="1"/>
        <v>33.190082378741067</v>
      </c>
    </row>
    <row r="18" spans="1:5" ht="12.95" customHeight="1" x14ac:dyDescent="0.2">
      <c r="A18" s="1" t="s">
        <v>14</v>
      </c>
      <c r="B18" s="3">
        <f>B19+B20</f>
        <v>-2232.40021892</v>
      </c>
      <c r="C18" s="3">
        <f>C19+C20</f>
        <v>-2956.9840997499996</v>
      </c>
      <c r="D18" s="3">
        <f t="shared" si="0"/>
        <v>-724.58388082999954</v>
      </c>
      <c r="E18" s="24">
        <f t="shared" si="1"/>
        <v>32.457615560553108</v>
      </c>
    </row>
    <row r="19" spans="1:5" ht="12.95" customHeight="1" x14ac:dyDescent="0.2">
      <c r="A19" s="1" t="s">
        <v>15</v>
      </c>
      <c r="B19" s="2">
        <f>B22+B61</f>
        <v>28107.115708559999</v>
      </c>
      <c r="C19" s="2">
        <f>C22+C61</f>
        <v>37573.668806269998</v>
      </c>
      <c r="D19" s="2">
        <f t="shared" si="0"/>
        <v>9466.5530977099988</v>
      </c>
      <c r="E19" s="25">
        <f t="shared" si="1"/>
        <v>33.680272269370448</v>
      </c>
    </row>
    <row r="20" spans="1:5" ht="12.95" customHeight="1" x14ac:dyDescent="0.2">
      <c r="A20" s="1" t="s">
        <v>18</v>
      </c>
      <c r="B20" s="2">
        <f>B23+B67</f>
        <v>-30339.515927479999</v>
      </c>
      <c r="C20" s="2">
        <f>C23+C67</f>
        <v>-40530.652906019997</v>
      </c>
      <c r="D20" s="2">
        <f t="shared" si="0"/>
        <v>-10191.136978539998</v>
      </c>
      <c r="E20" s="25">
        <f t="shared" si="1"/>
        <v>33.590308437681387</v>
      </c>
    </row>
    <row r="21" spans="1:5" ht="12.95" customHeight="1" x14ac:dyDescent="0.2">
      <c r="A21" s="1" t="s">
        <v>19</v>
      </c>
      <c r="B21" s="3">
        <f>B22+B23</f>
        <v>2602.0641759399987</v>
      </c>
      <c r="C21" s="3">
        <f>C22+C23</f>
        <v>6.2367064700010815</v>
      </c>
      <c r="D21" s="3">
        <f t="shared" si="0"/>
        <v>-2595.8274694699976</v>
      </c>
      <c r="E21" s="24">
        <f t="shared" si="1"/>
        <v>-99.760316961907833</v>
      </c>
    </row>
    <row r="22" spans="1:5" ht="12.95" customHeight="1" x14ac:dyDescent="0.2">
      <c r="A22" s="1" t="s">
        <v>20</v>
      </c>
      <c r="B22" s="2">
        <f>B25+B36</f>
        <v>26883.543536019999</v>
      </c>
      <c r="C22" s="2">
        <f>C25+C36</f>
        <v>35434.601383360001</v>
      </c>
      <c r="D22" s="2">
        <f t="shared" si="0"/>
        <v>8551.0578473400019</v>
      </c>
      <c r="E22" s="25">
        <f t="shared" si="1"/>
        <v>31.807778003233977</v>
      </c>
    </row>
    <row r="23" spans="1:5" ht="12.95" customHeight="1" x14ac:dyDescent="0.2">
      <c r="A23" s="1" t="s">
        <v>21</v>
      </c>
      <c r="B23" s="2">
        <f>B30+B48</f>
        <v>-24281.47936008</v>
      </c>
      <c r="C23" s="2">
        <f>C30+C48</f>
        <v>-35428.36467689</v>
      </c>
      <c r="D23" s="2">
        <f t="shared" si="0"/>
        <v>-11146.885316809999</v>
      </c>
      <c r="E23" s="25">
        <f t="shared" si="1"/>
        <v>45.906944760277071</v>
      </c>
    </row>
    <row r="24" spans="1:5" ht="12.95" customHeight="1" x14ac:dyDescent="0.2">
      <c r="A24" s="1" t="s">
        <v>22</v>
      </c>
      <c r="B24" s="3">
        <f>B25+B30</f>
        <v>-5423.1576376700013</v>
      </c>
      <c r="C24" s="3">
        <f>C25+C30</f>
        <v>-11786.719159410004</v>
      </c>
      <c r="D24" s="3">
        <f t="shared" si="0"/>
        <v>-6363.5615217400027</v>
      </c>
      <c r="E24" s="24">
        <f t="shared" si="1"/>
        <v>117.34052275260868</v>
      </c>
    </row>
    <row r="25" spans="1:5" ht="12.75" customHeight="1" x14ac:dyDescent="0.2">
      <c r="A25" s="1" t="s">
        <v>23</v>
      </c>
      <c r="B25" s="3">
        <f>B26+B27+B28+B29</f>
        <v>14862.01388887</v>
      </c>
      <c r="C25" s="3">
        <f>C26+C27+C28+C29</f>
        <v>18369.222221909997</v>
      </c>
      <c r="D25" s="3">
        <f t="shared" si="0"/>
        <v>3507.2083330399964</v>
      </c>
      <c r="E25" s="24">
        <f t="shared" si="1"/>
        <v>23.598472988014805</v>
      </c>
    </row>
    <row r="26" spans="1:5" ht="12.6" customHeight="1" x14ac:dyDescent="0.2">
      <c r="A26" s="1" t="s">
        <v>24</v>
      </c>
      <c r="B26" s="2">
        <v>13044.27272902</v>
      </c>
      <c r="C26" s="2">
        <v>15354.621823009998</v>
      </c>
      <c r="D26" s="2">
        <f t="shared" si="0"/>
        <v>2310.3490939899984</v>
      </c>
      <c r="E26" s="25">
        <f t="shared" si="1"/>
        <v>17.711597587576449</v>
      </c>
    </row>
    <row r="27" spans="1:5" ht="12.6" customHeight="1" x14ac:dyDescent="0.2">
      <c r="A27" s="1" t="s">
        <v>25</v>
      </c>
      <c r="B27" s="2">
        <v>0</v>
      </c>
      <c r="C27" s="2">
        <v>0</v>
      </c>
      <c r="D27" s="2">
        <f t="shared" si="0"/>
        <v>0</v>
      </c>
      <c r="E27" s="25">
        <f t="shared" si="1"/>
        <v>0</v>
      </c>
    </row>
    <row r="28" spans="1:5" ht="12.6" customHeight="1" x14ac:dyDescent="0.2">
      <c r="A28" s="1" t="s">
        <v>26</v>
      </c>
      <c r="B28" s="2">
        <v>16.420697000000001</v>
      </c>
      <c r="C28" s="2">
        <v>16.180163499999999</v>
      </c>
      <c r="D28" s="2">
        <f t="shared" si="0"/>
        <v>-0.24053350000000151</v>
      </c>
      <c r="E28" s="25">
        <f t="shared" si="1"/>
        <v>-1.464819063405173</v>
      </c>
    </row>
    <row r="29" spans="1:5" ht="12.6" customHeight="1" x14ac:dyDescent="0.2">
      <c r="A29" s="1" t="s">
        <v>27</v>
      </c>
      <c r="B29" s="2">
        <v>1801.32046285</v>
      </c>
      <c r="C29" s="2">
        <v>2998.4202354000004</v>
      </c>
      <c r="D29" s="2">
        <f t="shared" si="0"/>
        <v>1197.0997725500004</v>
      </c>
      <c r="E29" s="25">
        <f t="shared" si="1"/>
        <v>66.456790850861807</v>
      </c>
    </row>
    <row r="30" spans="1:5" ht="12.75" customHeight="1" x14ac:dyDescent="0.2">
      <c r="A30" s="1" t="s">
        <v>28</v>
      </c>
      <c r="B30" s="3">
        <f>B31+B32+B33+B34</f>
        <v>-20285.171526540002</v>
      </c>
      <c r="C30" s="3">
        <f>C31+C32+C33+C34</f>
        <v>-30155.941381320001</v>
      </c>
      <c r="D30" s="3">
        <f t="shared" si="0"/>
        <v>-9870.7698547799992</v>
      </c>
      <c r="E30" s="24">
        <f t="shared" si="1"/>
        <v>48.66002657096405</v>
      </c>
    </row>
    <row r="31" spans="1:5" ht="12.6" customHeight="1" x14ac:dyDescent="0.2">
      <c r="A31" s="1" t="s">
        <v>24</v>
      </c>
      <c r="B31" s="2">
        <v>-18331.1860782</v>
      </c>
      <c r="C31" s="2">
        <v>-26798.329500339998</v>
      </c>
      <c r="D31" s="2">
        <f t="shared" si="0"/>
        <v>-8467.1434221399977</v>
      </c>
      <c r="E31" s="25">
        <f t="shared" si="1"/>
        <v>46.189828557844294</v>
      </c>
    </row>
    <row r="32" spans="1:5" ht="12.6" customHeight="1" x14ac:dyDescent="0.2">
      <c r="A32" s="1" t="s">
        <v>25</v>
      </c>
      <c r="B32" s="2">
        <v>0</v>
      </c>
      <c r="C32" s="2">
        <v>0</v>
      </c>
      <c r="D32" s="2">
        <f t="shared" si="0"/>
        <v>0</v>
      </c>
      <c r="E32" s="25">
        <f t="shared" si="1"/>
        <v>0</v>
      </c>
    </row>
    <row r="33" spans="1:5" ht="12.6" customHeight="1" x14ac:dyDescent="0.2">
      <c r="A33" s="1" t="s">
        <v>26</v>
      </c>
      <c r="B33" s="2">
        <v>-4.5037910199999995</v>
      </c>
      <c r="C33" s="2">
        <v>-6.4326153599999998</v>
      </c>
      <c r="D33" s="2">
        <f t="shared" si="0"/>
        <v>-1.9288243400000002</v>
      </c>
      <c r="E33" s="25">
        <f t="shared" si="1"/>
        <v>42.826683818913068</v>
      </c>
    </row>
    <row r="34" spans="1:5" ht="12.6" customHeight="1" x14ac:dyDescent="0.2">
      <c r="A34" s="1" t="s">
        <v>27</v>
      </c>
      <c r="B34" s="2">
        <v>-1949.4816573199998</v>
      </c>
      <c r="C34" s="2">
        <v>-3351.17926562</v>
      </c>
      <c r="D34" s="2">
        <f t="shared" si="0"/>
        <v>-1401.6976083000002</v>
      </c>
      <c r="E34" s="25">
        <f t="shared" si="1"/>
        <v>71.901041132489951</v>
      </c>
    </row>
    <row r="35" spans="1:5" ht="12.95" customHeight="1" x14ac:dyDescent="0.2">
      <c r="A35" s="1" t="s">
        <v>29</v>
      </c>
      <c r="B35" s="3">
        <f>B36+B48</f>
        <v>8025.22181361</v>
      </c>
      <c r="C35" s="3">
        <f>C36+C48</f>
        <v>11792.95586588</v>
      </c>
      <c r="D35" s="3">
        <f t="shared" si="0"/>
        <v>3767.7340522699997</v>
      </c>
      <c r="E35" s="24">
        <f t="shared" si="1"/>
        <v>46.948659361418379</v>
      </c>
    </row>
    <row r="36" spans="1:5" ht="12.75" customHeight="1" x14ac:dyDescent="0.2">
      <c r="A36" s="1" t="s">
        <v>30</v>
      </c>
      <c r="B36" s="3">
        <f>B37+B38+B39+B40+B41+B42+B43+B44+B45+B46+B47</f>
        <v>12021.529647149999</v>
      </c>
      <c r="C36" s="3">
        <f>C37+C38+C39+C40+C41+C42+C43+C44+C45+C46+C47</f>
        <v>17065.379161450001</v>
      </c>
      <c r="D36" s="3">
        <f t="shared" si="0"/>
        <v>5043.8495143000018</v>
      </c>
      <c r="E36" s="24">
        <f t="shared" si="1"/>
        <v>41.956803022115992</v>
      </c>
    </row>
    <row r="37" spans="1:5" ht="12.4" customHeight="1" x14ac:dyDescent="0.2">
      <c r="A37" s="1" t="s">
        <v>31</v>
      </c>
      <c r="B37" s="2">
        <v>6508.716999889999</v>
      </c>
      <c r="C37" s="2">
        <v>8183.7845783999992</v>
      </c>
      <c r="D37" s="2">
        <f t="shared" si="0"/>
        <v>1675.0675785100002</v>
      </c>
      <c r="E37" s="25">
        <f t="shared" si="1"/>
        <v>25.735756809495783</v>
      </c>
    </row>
    <row r="38" spans="1:5" ht="12.4" customHeight="1" x14ac:dyDescent="0.2">
      <c r="A38" s="1" t="s">
        <v>32</v>
      </c>
      <c r="B38" s="2">
        <v>2308.6857509999995</v>
      </c>
      <c r="C38" s="2">
        <v>4723.4258375000009</v>
      </c>
      <c r="D38" s="2">
        <f t="shared" si="0"/>
        <v>2414.7400865000013</v>
      </c>
      <c r="E38" s="25">
        <f t="shared" si="1"/>
        <v>104.59371031566619</v>
      </c>
    </row>
    <row r="39" spans="1:5" ht="12.4" customHeight="1" x14ac:dyDescent="0.2">
      <c r="A39" s="1" t="s">
        <v>33</v>
      </c>
      <c r="B39" s="2">
        <v>535.33173877000002</v>
      </c>
      <c r="C39" s="2">
        <v>590.26365783999995</v>
      </c>
      <c r="D39" s="2">
        <f t="shared" si="0"/>
        <v>54.931919069999935</v>
      </c>
      <c r="E39" s="25">
        <f t="shared" si="1"/>
        <v>10.261285683567678</v>
      </c>
    </row>
    <row r="40" spans="1:5" ht="12.4" customHeight="1" x14ac:dyDescent="0.2">
      <c r="A40" s="1" t="s">
        <v>34</v>
      </c>
      <c r="B40" s="2">
        <v>0</v>
      </c>
      <c r="C40" s="2">
        <v>0</v>
      </c>
      <c r="D40" s="2">
        <f t="shared" si="0"/>
        <v>0</v>
      </c>
      <c r="E40" s="25">
        <f t="shared" si="1"/>
        <v>0</v>
      </c>
    </row>
    <row r="41" spans="1:5" ht="12.4" customHeight="1" x14ac:dyDescent="0.2">
      <c r="A41" s="1" t="s">
        <v>35</v>
      </c>
      <c r="B41" s="2">
        <v>247.83775743000001</v>
      </c>
      <c r="C41" s="2">
        <v>409.90144013999998</v>
      </c>
      <c r="D41" s="2">
        <f t="shared" si="0"/>
        <v>162.06368270999997</v>
      </c>
      <c r="E41" s="25">
        <f t="shared" si="1"/>
        <v>65.391038230231601</v>
      </c>
    </row>
    <row r="42" spans="1:5" ht="12.4" customHeight="1" x14ac:dyDescent="0.2">
      <c r="A42" s="1" t="s">
        <v>36</v>
      </c>
      <c r="B42" s="2">
        <v>157.08243931999999</v>
      </c>
      <c r="C42" s="2">
        <v>197.3847433</v>
      </c>
      <c r="D42" s="2">
        <f t="shared" si="0"/>
        <v>40.302303980000005</v>
      </c>
      <c r="E42" s="25">
        <f t="shared" si="1"/>
        <v>25.656785159732777</v>
      </c>
    </row>
    <row r="43" spans="1:5" ht="12.4" customHeight="1" x14ac:dyDescent="0.2">
      <c r="A43" s="1" t="s">
        <v>37</v>
      </c>
      <c r="B43" s="2">
        <v>36.38753509</v>
      </c>
      <c r="C43" s="2">
        <v>45.358595229999999</v>
      </c>
      <c r="D43" s="2">
        <f t="shared" si="0"/>
        <v>8.9710601399999987</v>
      </c>
      <c r="E43" s="25">
        <f t="shared" si="1"/>
        <v>24.654212267500981</v>
      </c>
    </row>
    <row r="44" spans="1:5" ht="12.4" customHeight="1" x14ac:dyDescent="0.2">
      <c r="A44" s="1" t="s">
        <v>38</v>
      </c>
      <c r="B44" s="2">
        <v>0.77353844999999988</v>
      </c>
      <c r="C44" s="2">
        <v>0.17050555999999997</v>
      </c>
      <c r="D44" s="2">
        <f t="shared" si="0"/>
        <v>-0.60303288999999993</v>
      </c>
      <c r="E44" s="25">
        <f t="shared" si="1"/>
        <v>-77.957713672798036</v>
      </c>
    </row>
    <row r="45" spans="1:5" ht="12.4" customHeight="1" x14ac:dyDescent="0.2">
      <c r="A45" s="1" t="s">
        <v>39</v>
      </c>
      <c r="B45" s="2">
        <v>2155.93974209</v>
      </c>
      <c r="C45" s="2">
        <v>2807.9749095100005</v>
      </c>
      <c r="D45" s="2">
        <f t="shared" si="0"/>
        <v>652.03516742000056</v>
      </c>
      <c r="E45" s="25">
        <f t="shared" si="1"/>
        <v>30.243663804253998</v>
      </c>
    </row>
    <row r="46" spans="1:5" ht="12.4" customHeight="1" x14ac:dyDescent="0.2">
      <c r="A46" s="1" t="s">
        <v>40</v>
      </c>
      <c r="B46" s="2">
        <v>4.08479511</v>
      </c>
      <c r="C46" s="2">
        <v>4.0368439699999996</v>
      </c>
      <c r="D46" s="2">
        <f t="shared" si="0"/>
        <v>-4.7951140000000336E-2</v>
      </c>
      <c r="E46" s="25">
        <f t="shared" si="1"/>
        <v>-1.1738933951083794</v>
      </c>
    </row>
    <row r="47" spans="1:5" ht="12.4" customHeight="1" x14ac:dyDescent="0.2">
      <c r="A47" s="1" t="s">
        <v>41</v>
      </c>
      <c r="B47" s="2">
        <v>66.689350000000005</v>
      </c>
      <c r="C47" s="2">
        <v>103.07804999999999</v>
      </c>
      <c r="D47" s="2">
        <f t="shared" si="0"/>
        <v>36.388699999999986</v>
      </c>
      <c r="E47" s="25">
        <f t="shared" si="1"/>
        <v>54.564484434171248</v>
      </c>
    </row>
    <row r="48" spans="1:5" ht="12.75" customHeight="1" x14ac:dyDescent="0.2">
      <c r="A48" s="1" t="s">
        <v>42</v>
      </c>
      <c r="B48" s="3">
        <f>B49+B50+B51+B52+B53+B54+B55+B56+B57+B58+B59</f>
        <v>-3996.3078335399991</v>
      </c>
      <c r="C48" s="3">
        <f>C49+C50+C51+C52+C53+C54+C55+C56+C57+C58+C59</f>
        <v>-5272.4232955700008</v>
      </c>
      <c r="D48" s="3">
        <f t="shared" si="0"/>
        <v>-1276.1154620300017</v>
      </c>
      <c r="E48" s="24">
        <f t="shared" si="1"/>
        <v>31.9323614492329</v>
      </c>
    </row>
    <row r="49" spans="1:5" ht="12.4" customHeight="1" x14ac:dyDescent="0.2">
      <c r="A49" s="1" t="s">
        <v>31</v>
      </c>
      <c r="B49" s="2">
        <v>-2254.7160391299999</v>
      </c>
      <c r="C49" s="2">
        <v>-3039.3214938900001</v>
      </c>
      <c r="D49" s="2">
        <f t="shared" si="0"/>
        <v>-784.60545476000016</v>
      </c>
      <c r="E49" s="25">
        <f t="shared" si="1"/>
        <v>34.798415460899747</v>
      </c>
    </row>
    <row r="50" spans="1:5" ht="12.4" customHeight="1" x14ac:dyDescent="0.2">
      <c r="A50" s="1" t="s">
        <v>32</v>
      </c>
      <c r="B50" s="2">
        <v>-688.87055699999996</v>
      </c>
      <c r="C50" s="2">
        <v>-995.93022100000007</v>
      </c>
      <c r="D50" s="2">
        <f t="shared" si="0"/>
        <v>-307.05966400000011</v>
      </c>
      <c r="E50" s="25">
        <f t="shared" si="1"/>
        <v>44.574363192009685</v>
      </c>
    </row>
    <row r="51" spans="1:5" ht="12.4" customHeight="1" x14ac:dyDescent="0.2">
      <c r="A51" s="1" t="s">
        <v>33</v>
      </c>
      <c r="B51" s="2">
        <v>-67.867630599999998</v>
      </c>
      <c r="C51" s="2">
        <v>-79.816107420000009</v>
      </c>
      <c r="D51" s="2">
        <f t="shared" si="0"/>
        <v>-11.94847682000001</v>
      </c>
      <c r="E51" s="25">
        <f t="shared" si="1"/>
        <v>17.605560580746143</v>
      </c>
    </row>
    <row r="52" spans="1:5" ht="12.4" customHeight="1" x14ac:dyDescent="0.2">
      <c r="A52" s="1" t="s">
        <v>34</v>
      </c>
      <c r="B52" s="2">
        <v>0</v>
      </c>
      <c r="C52" s="2">
        <v>0</v>
      </c>
      <c r="D52" s="2">
        <f t="shared" si="0"/>
        <v>0</v>
      </c>
      <c r="E52" s="25">
        <f t="shared" si="1"/>
        <v>0</v>
      </c>
    </row>
    <row r="53" spans="1:5" ht="12.4" customHeight="1" x14ac:dyDescent="0.2">
      <c r="A53" s="1" t="s">
        <v>35</v>
      </c>
      <c r="B53" s="2">
        <v>-236.54362614000001</v>
      </c>
      <c r="C53" s="2">
        <v>-383.74451306000003</v>
      </c>
      <c r="D53" s="2">
        <f t="shared" si="0"/>
        <v>-147.20088692000002</v>
      </c>
      <c r="E53" s="25">
        <f t="shared" si="1"/>
        <v>62.229910533661183</v>
      </c>
    </row>
    <row r="54" spans="1:5" ht="12.4" customHeight="1" x14ac:dyDescent="0.2">
      <c r="A54" s="1" t="s">
        <v>36</v>
      </c>
      <c r="B54" s="2">
        <v>-127.22019401999999</v>
      </c>
      <c r="C54" s="2">
        <v>-114.0370617</v>
      </c>
      <c r="D54" s="2">
        <f t="shared" si="0"/>
        <v>13.183132319999999</v>
      </c>
      <c r="E54" s="25">
        <f t="shared" si="1"/>
        <v>-10.362452613401544</v>
      </c>
    </row>
    <row r="55" spans="1:5" ht="12.4" customHeight="1" x14ac:dyDescent="0.2">
      <c r="A55" s="1" t="s">
        <v>37</v>
      </c>
      <c r="B55" s="2">
        <v>-59.82554657</v>
      </c>
      <c r="C55" s="2">
        <v>-73.470059710000001</v>
      </c>
      <c r="D55" s="2">
        <f t="shared" si="0"/>
        <v>-13.644513140000001</v>
      </c>
      <c r="E55" s="25">
        <f t="shared" si="1"/>
        <v>22.807168379205663</v>
      </c>
    </row>
    <row r="56" spans="1:5" ht="12.4" customHeight="1" x14ac:dyDescent="0.2">
      <c r="A56" s="1" t="s">
        <v>38</v>
      </c>
      <c r="B56" s="2">
        <v>-12.037007809999999</v>
      </c>
      <c r="C56" s="2">
        <v>-24.028220340000001</v>
      </c>
      <c r="D56" s="2">
        <f t="shared" si="0"/>
        <v>-11.991212530000002</v>
      </c>
      <c r="E56" s="25">
        <f t="shared" si="1"/>
        <v>99.619545980837927</v>
      </c>
    </row>
    <row r="57" spans="1:5" ht="12.4" customHeight="1" x14ac:dyDescent="0.2">
      <c r="A57" s="1" t="s">
        <v>39</v>
      </c>
      <c r="B57" s="2">
        <v>-462.27586584999995</v>
      </c>
      <c r="C57" s="2">
        <v>-463.93670448999995</v>
      </c>
      <c r="D57" s="2">
        <f t="shared" si="0"/>
        <v>-1.6608386400000086</v>
      </c>
      <c r="E57" s="25">
        <f t="shared" si="1"/>
        <v>0.35927435600520141</v>
      </c>
    </row>
    <row r="58" spans="1:5" ht="12.4" customHeight="1" x14ac:dyDescent="0.2">
      <c r="A58" s="1" t="s">
        <v>40</v>
      </c>
      <c r="B58" s="2">
        <v>-23.259306500000001</v>
      </c>
      <c r="C58" s="2">
        <v>-12.08976135</v>
      </c>
      <c r="D58" s="2">
        <f t="shared" si="0"/>
        <v>11.169545150000001</v>
      </c>
      <c r="E58" s="25">
        <f t="shared" si="1"/>
        <v>-48.021832250243577</v>
      </c>
    </row>
    <row r="59" spans="1:5" ht="12.4" customHeight="1" x14ac:dyDescent="0.2">
      <c r="A59" s="1" t="s">
        <v>41</v>
      </c>
      <c r="B59" s="2">
        <v>-63.692059919999991</v>
      </c>
      <c r="C59" s="2">
        <v>-86.049152609999993</v>
      </c>
      <c r="D59" s="2">
        <f t="shared" si="0"/>
        <v>-22.357092690000002</v>
      </c>
      <c r="E59" s="25">
        <f t="shared" si="1"/>
        <v>35.101852127378976</v>
      </c>
    </row>
    <row r="60" spans="1:5" ht="12.95" customHeight="1" x14ac:dyDescent="0.2">
      <c r="A60" s="1" t="s">
        <v>43</v>
      </c>
      <c r="B60" s="3">
        <f>B61+B67</f>
        <v>-4834.4643948599996</v>
      </c>
      <c r="C60" s="3">
        <f>C61+C67</f>
        <v>-2963.2208062200002</v>
      </c>
      <c r="D60" s="3">
        <f t="shared" si="0"/>
        <v>1871.2435886399994</v>
      </c>
      <c r="E60" s="24">
        <f t="shared" si="1"/>
        <v>-38.706326819357798</v>
      </c>
    </row>
    <row r="61" spans="1:5" ht="12.75" customHeight="1" x14ac:dyDescent="0.2">
      <c r="A61" s="1" t="s">
        <v>44</v>
      </c>
      <c r="B61" s="3">
        <f>B62+B63</f>
        <v>1223.5721725399999</v>
      </c>
      <c r="C61" s="3">
        <f>C62+C63</f>
        <v>2139.06742291</v>
      </c>
      <c r="D61" s="3">
        <f t="shared" si="0"/>
        <v>915.49525037000012</v>
      </c>
      <c r="E61" s="24">
        <f t="shared" si="1"/>
        <v>74.821516124343816</v>
      </c>
    </row>
    <row r="62" spans="1:5" ht="12.75" customHeight="1" x14ac:dyDescent="0.2">
      <c r="A62" s="1" t="s">
        <v>45</v>
      </c>
      <c r="B62" s="2">
        <v>54.975118160000001</v>
      </c>
      <c r="C62" s="2">
        <v>56.857847550000002</v>
      </c>
      <c r="D62" s="2">
        <f t="shared" si="0"/>
        <v>1.8827293900000015</v>
      </c>
      <c r="E62" s="25">
        <f t="shared" si="1"/>
        <v>3.4246936669067196</v>
      </c>
    </row>
    <row r="63" spans="1:5" ht="12.75" customHeight="1" x14ac:dyDescent="0.2">
      <c r="A63" s="1" t="s">
        <v>50</v>
      </c>
      <c r="B63" s="2">
        <f>B64+B65+B66</f>
        <v>1168.5970543799999</v>
      </c>
      <c r="C63" s="2">
        <f>C64+C65+C66</f>
        <v>2082.2095753600001</v>
      </c>
      <c r="D63" s="2">
        <f t="shared" si="0"/>
        <v>913.61252098000023</v>
      </c>
      <c r="E63" s="25">
        <f t="shared" si="1"/>
        <v>78.180286143603041</v>
      </c>
    </row>
    <row r="64" spans="1:5" ht="12.4" customHeight="1" x14ac:dyDescent="0.2">
      <c r="A64" s="1" t="s">
        <v>46</v>
      </c>
      <c r="B64" s="2">
        <v>87.320541860000006</v>
      </c>
      <c r="C64" s="2">
        <v>154.56330740999999</v>
      </c>
      <c r="D64" s="2">
        <f t="shared" si="0"/>
        <v>67.242765549999987</v>
      </c>
      <c r="E64" s="25">
        <f t="shared" si="1"/>
        <v>77.006812048658048</v>
      </c>
    </row>
    <row r="65" spans="1:5" ht="12.4" customHeight="1" x14ac:dyDescent="0.2">
      <c r="A65" s="1" t="s">
        <v>47</v>
      </c>
      <c r="B65" s="2">
        <v>267.39950685000002</v>
      </c>
      <c r="C65" s="2">
        <v>477.41723718000003</v>
      </c>
      <c r="D65" s="2">
        <f t="shared" si="0"/>
        <v>210.01773033000001</v>
      </c>
      <c r="E65" s="25">
        <f t="shared" si="1"/>
        <v>78.540806901267473</v>
      </c>
    </row>
    <row r="66" spans="1:5" ht="12.4" customHeight="1" x14ac:dyDescent="0.2">
      <c r="A66" s="1" t="s">
        <v>48</v>
      </c>
      <c r="B66" s="2">
        <v>813.8770056699999</v>
      </c>
      <c r="C66" s="2">
        <v>1450.2290307700002</v>
      </c>
      <c r="D66" s="2">
        <f t="shared" si="0"/>
        <v>636.35202510000033</v>
      </c>
      <c r="E66" s="25">
        <f t="shared" si="1"/>
        <v>78.187738523972996</v>
      </c>
    </row>
    <row r="67" spans="1:5" ht="12.75" customHeight="1" x14ac:dyDescent="0.2">
      <c r="A67" s="1" t="s">
        <v>49</v>
      </c>
      <c r="B67" s="3">
        <f>B68+B69</f>
        <v>-6058.0365673999995</v>
      </c>
      <c r="C67" s="3">
        <f>C68+C69</f>
        <v>-5102.2882291300002</v>
      </c>
      <c r="D67" s="3">
        <f t="shared" si="0"/>
        <v>955.74833826999929</v>
      </c>
      <c r="E67" s="24">
        <f t="shared" si="1"/>
        <v>-15.77653630242429</v>
      </c>
    </row>
    <row r="68" spans="1:5" ht="12.75" customHeight="1" x14ac:dyDescent="0.2">
      <c r="A68" s="1" t="s">
        <v>45</v>
      </c>
      <c r="B68" s="2">
        <v>-2.5527039999999999</v>
      </c>
      <c r="C68" s="2">
        <v>-2.5135969999999999</v>
      </c>
      <c r="D68" s="2">
        <f t="shared" si="0"/>
        <v>3.9107000000000003E-2</v>
      </c>
      <c r="E68" s="25">
        <f t="shared" si="1"/>
        <v>-1.5319833400190532</v>
      </c>
    </row>
    <row r="69" spans="1:5" ht="12.75" customHeight="1" x14ac:dyDescent="0.2">
      <c r="A69" s="1" t="s">
        <v>50</v>
      </c>
      <c r="B69" s="2">
        <f>B70+B71+B72</f>
        <v>-6055.4838633999998</v>
      </c>
      <c r="C69" s="2">
        <f>C70+C71+C72</f>
        <v>-5099.7746321300001</v>
      </c>
      <c r="D69" s="2">
        <f t="shared" si="0"/>
        <v>955.70923126999969</v>
      </c>
      <c r="E69" s="25">
        <f t="shared" si="1"/>
        <v>-15.782541128487011</v>
      </c>
    </row>
    <row r="70" spans="1:5" ht="12.4" customHeight="1" x14ac:dyDescent="0.2">
      <c r="A70" s="1" t="s">
        <v>46</v>
      </c>
      <c r="B70" s="2">
        <v>-2992.2910297099997</v>
      </c>
      <c r="C70" s="2">
        <v>-1992.6269075199998</v>
      </c>
      <c r="D70" s="2">
        <f t="shared" si="0"/>
        <v>999.66412218999994</v>
      </c>
      <c r="E70" s="25">
        <f t="shared" si="1"/>
        <v>-33.407984459549141</v>
      </c>
    </row>
    <row r="71" spans="1:5" ht="12.4" customHeight="1" x14ac:dyDescent="0.2">
      <c r="A71" s="1" t="s">
        <v>47</v>
      </c>
      <c r="B71" s="2">
        <v>-1404.9650327100001</v>
      </c>
      <c r="C71" s="2">
        <v>-1408.0405992399999</v>
      </c>
      <c r="D71" s="2">
        <f t="shared" si="0"/>
        <v>-3.0755665299998327</v>
      </c>
      <c r="E71" s="25">
        <f t="shared" si="1"/>
        <v>0.21890698048672164</v>
      </c>
    </row>
    <row r="72" spans="1:5" ht="12.4" customHeight="1" x14ac:dyDescent="0.2">
      <c r="A72" s="1" t="s">
        <v>48</v>
      </c>
      <c r="B72" s="2">
        <v>-1658.22780098</v>
      </c>
      <c r="C72" s="2">
        <v>-1699.1071253699997</v>
      </c>
      <c r="D72" s="2">
        <f t="shared" si="0"/>
        <v>-40.879324389999738</v>
      </c>
      <c r="E72" s="25">
        <f t="shared" si="1"/>
        <v>2.4652417699088289</v>
      </c>
    </row>
    <row r="73" spans="1:5" ht="12.95" customHeight="1" x14ac:dyDescent="0.2">
      <c r="A73" s="1" t="s">
        <v>51</v>
      </c>
      <c r="B73" s="3">
        <f>B74+B75</f>
        <v>181.7337461699999</v>
      </c>
      <c r="C73" s="3">
        <f>C74+C75</f>
        <v>-44.499278809999964</v>
      </c>
      <c r="D73" s="3">
        <f t="shared" si="0"/>
        <v>-226.23302497999987</v>
      </c>
      <c r="E73" s="24">
        <f t="shared" si="1"/>
        <v>-124.48597453572208</v>
      </c>
    </row>
    <row r="74" spans="1:5" ht="12.75" customHeight="1" x14ac:dyDescent="0.2">
      <c r="A74" s="1" t="s">
        <v>52</v>
      </c>
      <c r="B74" s="2">
        <v>969.2234899</v>
      </c>
      <c r="C74" s="2">
        <v>882.93231069000001</v>
      </c>
      <c r="D74" s="2">
        <f t="shared" si="0"/>
        <v>-86.291179209999996</v>
      </c>
      <c r="E74" s="25">
        <f t="shared" si="1"/>
        <v>-8.9031250386743181</v>
      </c>
    </row>
    <row r="75" spans="1:5" ht="12.75" customHeight="1" x14ac:dyDescent="0.2">
      <c r="A75" s="1" t="s">
        <v>53</v>
      </c>
      <c r="B75" s="2">
        <v>-787.4897437300001</v>
      </c>
      <c r="C75" s="2">
        <v>-927.43158949999997</v>
      </c>
      <c r="D75" s="2">
        <f t="shared" si="0"/>
        <v>-139.94184576999987</v>
      </c>
      <c r="E75" s="25">
        <f t="shared" si="1"/>
        <v>17.770624555331423</v>
      </c>
    </row>
    <row r="76" spans="1:5" ht="12.75" customHeight="1" x14ac:dyDescent="0.2">
      <c r="A76" s="1" t="s">
        <v>54</v>
      </c>
      <c r="B76" s="2">
        <v>13.645434999999999</v>
      </c>
      <c r="C76" s="2">
        <v>19.702109880000002</v>
      </c>
      <c r="D76" s="2">
        <f t="shared" si="0"/>
        <v>6.0566748800000028</v>
      </c>
      <c r="E76" s="25">
        <f t="shared" si="1"/>
        <v>44.386088680939849</v>
      </c>
    </row>
    <row r="77" spans="1:5" ht="12.75" customHeight="1" x14ac:dyDescent="0.2">
      <c r="A77" s="1" t="s">
        <v>55</v>
      </c>
      <c r="B77" s="2">
        <v>168.08831117</v>
      </c>
      <c r="C77" s="2">
        <v>-64.201388690000002</v>
      </c>
      <c r="D77" s="2">
        <f t="shared" si="0"/>
        <v>-232.28969985999998</v>
      </c>
      <c r="E77" s="25">
        <f t="shared" si="1"/>
        <v>-138.19503464763142</v>
      </c>
    </row>
    <row r="78" spans="1:5" ht="14.1" customHeight="1" x14ac:dyDescent="0.2">
      <c r="A78" s="1" t="s">
        <v>56</v>
      </c>
      <c r="B78" s="3">
        <f>B79+B80</f>
        <v>1060.3200073499988</v>
      </c>
      <c r="C78" s="3">
        <f>C79+C80</f>
        <v>7000.6882946199994</v>
      </c>
      <c r="D78" s="3">
        <f t="shared" si="0"/>
        <v>5940.368287270001</v>
      </c>
      <c r="E78" s="24">
        <f t="shared" si="1"/>
        <v>560.24296873511287</v>
      </c>
    </row>
    <row r="79" spans="1:5" ht="12.95" customHeight="1" x14ac:dyDescent="0.2">
      <c r="A79" s="1" t="s">
        <v>57</v>
      </c>
      <c r="B79" s="3">
        <v>4.3138000000000005</v>
      </c>
      <c r="C79" s="3">
        <v>8.8641604100000002</v>
      </c>
      <c r="D79" s="3">
        <f t="shared" si="0"/>
        <v>4.5503604099999997</v>
      </c>
      <c r="E79" s="24">
        <f t="shared" si="1"/>
        <v>105.4838056933562</v>
      </c>
    </row>
    <row r="80" spans="1:5" ht="12.95" customHeight="1" x14ac:dyDescent="0.2">
      <c r="A80" s="1" t="s">
        <v>58</v>
      </c>
      <c r="B80" s="3">
        <f>B81+B90+B93+B104</f>
        <v>1056.0062073499989</v>
      </c>
      <c r="C80" s="3">
        <f>C81+C90+C93+C104</f>
        <v>6991.8241342099991</v>
      </c>
      <c r="D80" s="3">
        <f t="shared" ref="D80:D105" si="2">+C80-B80</f>
        <v>5935.8179268599997</v>
      </c>
      <c r="E80" s="24">
        <f t="shared" ref="E80:E105" si="3">IF(B80=0,0,+C80/B80*100-100)</f>
        <v>562.10066622199827</v>
      </c>
    </row>
    <row r="81" spans="1:5" ht="12.75" customHeight="1" x14ac:dyDescent="0.2">
      <c r="A81" s="1" t="s">
        <v>59</v>
      </c>
      <c r="B81" s="5">
        <f>B82+B86</f>
        <v>1629.3706411000001</v>
      </c>
      <c r="C81" s="5">
        <f>C82+C86</f>
        <v>2678.6002273200002</v>
      </c>
      <c r="D81" s="5">
        <f t="shared" si="2"/>
        <v>1049.2295862200001</v>
      </c>
      <c r="E81" s="26">
        <f t="shared" si="3"/>
        <v>64.394776716466282</v>
      </c>
    </row>
    <row r="82" spans="1:5" ht="12.75" customHeight="1" x14ac:dyDescent="0.2">
      <c r="A82" s="1" t="s">
        <v>60</v>
      </c>
      <c r="B82" s="2">
        <f>B83+B84+B85</f>
        <v>-297.58047123</v>
      </c>
      <c r="C82" s="2">
        <f>C83+C84+C85</f>
        <v>-42.513773330000006</v>
      </c>
      <c r="D82" s="2">
        <f t="shared" si="2"/>
        <v>255.06669790000001</v>
      </c>
      <c r="E82" s="25">
        <f t="shared" si="3"/>
        <v>-85.713520395247613</v>
      </c>
    </row>
    <row r="83" spans="1:5" ht="12.75" customHeight="1" x14ac:dyDescent="0.2">
      <c r="A83" s="1" t="s">
        <v>61</v>
      </c>
      <c r="B83" s="2">
        <v>-297.58047123</v>
      </c>
      <c r="C83" s="2">
        <v>-42.513773330000006</v>
      </c>
      <c r="D83" s="2">
        <f t="shared" si="2"/>
        <v>255.06669790000001</v>
      </c>
      <c r="E83" s="25">
        <f t="shared" si="3"/>
        <v>-85.713520395247613</v>
      </c>
    </row>
    <row r="84" spans="1:5" ht="12.75" customHeight="1" x14ac:dyDescent="0.2">
      <c r="A84" s="1" t="s">
        <v>62</v>
      </c>
      <c r="B84" s="2">
        <v>0</v>
      </c>
      <c r="C84" s="2">
        <v>0</v>
      </c>
      <c r="D84" s="2">
        <f t="shared" si="2"/>
        <v>0</v>
      </c>
      <c r="E84" s="25">
        <f t="shared" si="3"/>
        <v>0</v>
      </c>
    </row>
    <row r="85" spans="1:5" ht="12.75" customHeight="1" x14ac:dyDescent="0.2">
      <c r="A85" s="1" t="s">
        <v>63</v>
      </c>
      <c r="B85" s="2">
        <v>0</v>
      </c>
      <c r="C85" s="2">
        <v>0</v>
      </c>
      <c r="D85" s="2">
        <f t="shared" si="2"/>
        <v>0</v>
      </c>
      <c r="E85" s="25">
        <f t="shared" si="3"/>
        <v>0</v>
      </c>
    </row>
    <row r="86" spans="1:5" ht="12.75" customHeight="1" x14ac:dyDescent="0.2">
      <c r="A86" s="4" t="s">
        <v>64</v>
      </c>
      <c r="B86" s="2">
        <f>B87+B88+B89</f>
        <v>1926.9511123300001</v>
      </c>
      <c r="C86" s="2">
        <f>C87+C88+C89</f>
        <v>2721.11400065</v>
      </c>
      <c r="D86" s="2">
        <f t="shared" si="2"/>
        <v>794.16288831999987</v>
      </c>
      <c r="E86" s="27">
        <f t="shared" si="3"/>
        <v>41.213442481149741</v>
      </c>
    </row>
    <row r="87" spans="1:5" ht="12.75" customHeight="1" x14ac:dyDescent="0.2">
      <c r="A87" s="1" t="s">
        <v>65</v>
      </c>
      <c r="B87" s="2">
        <v>119.17360947</v>
      </c>
      <c r="C87" s="2">
        <v>-123.01760403</v>
      </c>
      <c r="D87" s="2">
        <f t="shared" si="2"/>
        <v>-242.1912135</v>
      </c>
      <c r="E87" s="25">
        <f t="shared" si="3"/>
        <v>-203.22554177648504</v>
      </c>
    </row>
    <row r="88" spans="1:5" ht="12.75" customHeight="1" x14ac:dyDescent="0.2">
      <c r="A88" s="1" t="s">
        <v>66</v>
      </c>
      <c r="B88" s="2">
        <v>2135.31023061</v>
      </c>
      <c r="C88" s="2">
        <v>1383.4150379799999</v>
      </c>
      <c r="D88" s="2">
        <f t="shared" si="2"/>
        <v>-751.89519263000011</v>
      </c>
      <c r="E88" s="25">
        <f t="shared" si="3"/>
        <v>-35.212456806110282</v>
      </c>
    </row>
    <row r="89" spans="1:5" ht="12.75" customHeight="1" x14ac:dyDescent="0.2">
      <c r="A89" s="1" t="s">
        <v>67</v>
      </c>
      <c r="B89" s="2">
        <v>-327.53272774999988</v>
      </c>
      <c r="C89" s="2">
        <v>1460.7165666999999</v>
      </c>
      <c r="D89" s="2">
        <f t="shared" si="2"/>
        <v>1788.2492944499998</v>
      </c>
      <c r="E89" s="25">
        <f t="shared" si="3"/>
        <v>-545.97575843319692</v>
      </c>
    </row>
    <row r="90" spans="1:5" ht="12.75" customHeight="1" x14ac:dyDescent="0.2">
      <c r="A90" s="1" t="s">
        <v>68</v>
      </c>
      <c r="B90" s="5">
        <f>B91+B92</f>
        <v>-3725.5533010800009</v>
      </c>
      <c r="C90" s="5">
        <f>C91+C92</f>
        <v>3897.8377483200002</v>
      </c>
      <c r="D90" s="5">
        <f t="shared" si="2"/>
        <v>7623.3910494000011</v>
      </c>
      <c r="E90" s="26">
        <f t="shared" si="3"/>
        <v>-204.62439893666414</v>
      </c>
    </row>
    <row r="91" spans="1:5" ht="12.75" customHeight="1" x14ac:dyDescent="0.2">
      <c r="A91" s="1" t="s">
        <v>69</v>
      </c>
      <c r="B91" s="2">
        <v>-6084.8640388600006</v>
      </c>
      <c r="C91" s="2">
        <v>471.60097039000004</v>
      </c>
      <c r="D91" s="2">
        <f t="shared" si="2"/>
        <v>6556.4650092500005</v>
      </c>
      <c r="E91" s="25">
        <f t="shared" si="3"/>
        <v>-107.75039454255997</v>
      </c>
    </row>
    <row r="92" spans="1:5" ht="12.75" customHeight="1" x14ac:dyDescent="0.2">
      <c r="A92" s="1" t="s">
        <v>70</v>
      </c>
      <c r="B92" s="2">
        <v>2359.3107377799997</v>
      </c>
      <c r="C92" s="2">
        <v>3426.2367779300002</v>
      </c>
      <c r="D92" s="2">
        <f t="shared" si="2"/>
        <v>1066.9260401500005</v>
      </c>
      <c r="E92" s="25">
        <f t="shared" si="3"/>
        <v>45.221938045936582</v>
      </c>
    </row>
    <row r="93" spans="1:5" ht="12.75" customHeight="1" x14ac:dyDescent="0.2">
      <c r="A93" s="1" t="s">
        <v>71</v>
      </c>
      <c r="B93" s="5">
        <f>B94+B99</f>
        <v>2065.0573152599995</v>
      </c>
      <c r="C93" s="5">
        <f>C94+C99</f>
        <v>-1504.2199930100014</v>
      </c>
      <c r="D93" s="5">
        <f t="shared" si="2"/>
        <v>-3569.277308270001</v>
      </c>
      <c r="E93" s="26">
        <f t="shared" si="3"/>
        <v>-172.84156143727245</v>
      </c>
    </row>
    <row r="94" spans="1:5" ht="12.75" customHeight="1" x14ac:dyDescent="0.2">
      <c r="A94" s="1" t="s">
        <v>72</v>
      </c>
      <c r="B94" s="2">
        <f>B95+B96+B97+B98</f>
        <v>-2676.0862164200003</v>
      </c>
      <c r="C94" s="2">
        <f>C95+C96+C97+C98</f>
        <v>-7311.132447070001</v>
      </c>
      <c r="D94" s="2">
        <f t="shared" si="2"/>
        <v>-4635.0462306500012</v>
      </c>
      <c r="E94" s="25">
        <f t="shared" si="3"/>
        <v>173.20242532584194</v>
      </c>
    </row>
    <row r="95" spans="1:5" ht="12.75" customHeight="1" x14ac:dyDescent="0.2">
      <c r="A95" s="1" t="s">
        <v>73</v>
      </c>
      <c r="B95" s="2">
        <v>-286.53531532</v>
      </c>
      <c r="C95" s="2">
        <v>-73.536352779999987</v>
      </c>
      <c r="D95" s="2">
        <f t="shared" si="2"/>
        <v>212.99896254000001</v>
      </c>
      <c r="E95" s="25">
        <f t="shared" si="3"/>
        <v>-74.336024619556838</v>
      </c>
    </row>
    <row r="96" spans="1:5" ht="12.75" customHeight="1" x14ac:dyDescent="0.2">
      <c r="A96" s="1" t="s">
        <v>74</v>
      </c>
      <c r="B96" s="2">
        <v>-1814.6270635900003</v>
      </c>
      <c r="C96" s="2">
        <v>-5569.8607393399998</v>
      </c>
      <c r="D96" s="2">
        <f t="shared" si="2"/>
        <v>-3755.2336757499997</v>
      </c>
      <c r="E96" s="25">
        <f t="shared" si="3"/>
        <v>206.94244845664127</v>
      </c>
    </row>
    <row r="97" spans="1:5" ht="12.75" customHeight="1" x14ac:dyDescent="0.2">
      <c r="A97" s="1" t="s">
        <v>75</v>
      </c>
      <c r="B97" s="2">
        <v>-497.56328996000002</v>
      </c>
      <c r="C97" s="2">
        <v>-1746.2273402000005</v>
      </c>
      <c r="D97" s="2">
        <f t="shared" si="2"/>
        <v>-1248.6640502400005</v>
      </c>
      <c r="E97" s="25">
        <f t="shared" si="3"/>
        <v>250.95582319595621</v>
      </c>
    </row>
    <row r="98" spans="1:5" ht="12.75" customHeight="1" x14ac:dyDescent="0.2">
      <c r="A98" s="1" t="s">
        <v>76</v>
      </c>
      <c r="B98" s="2">
        <v>-77.360547550000007</v>
      </c>
      <c r="C98" s="2">
        <v>78.491985249999999</v>
      </c>
      <c r="D98" s="2">
        <f t="shared" si="2"/>
        <v>155.85253280000001</v>
      </c>
      <c r="E98" s="25">
        <f t="shared" si="3"/>
        <v>-201.46255130791147</v>
      </c>
    </row>
    <row r="99" spans="1:5" ht="12.75" customHeight="1" x14ac:dyDescent="0.2">
      <c r="A99" s="1" t="s">
        <v>77</v>
      </c>
      <c r="B99" s="2">
        <f>B100+B101+B102+B103</f>
        <v>4741.1435316799998</v>
      </c>
      <c r="C99" s="2">
        <f>C100+C101+C102+C103</f>
        <v>5806.9124540599996</v>
      </c>
      <c r="D99" s="2">
        <f t="shared" si="2"/>
        <v>1065.7689223799998</v>
      </c>
      <c r="E99" s="25">
        <f t="shared" si="3"/>
        <v>22.479153294107306</v>
      </c>
    </row>
    <row r="100" spans="1:5" ht="12.75" customHeight="1" x14ac:dyDescent="0.2">
      <c r="A100" s="1" t="s">
        <v>78</v>
      </c>
      <c r="B100" s="2">
        <v>202.71569182000002</v>
      </c>
      <c r="C100" s="2">
        <v>111.61427804999998</v>
      </c>
      <c r="D100" s="2">
        <f t="shared" si="2"/>
        <v>-91.101413770000036</v>
      </c>
      <c r="E100" s="25">
        <f t="shared" si="3"/>
        <v>-44.940484356234691</v>
      </c>
    </row>
    <row r="101" spans="1:5" ht="12.75" customHeight="1" x14ac:dyDescent="0.2">
      <c r="A101" s="1" t="s">
        <v>79</v>
      </c>
      <c r="B101" s="2">
        <v>2253.77919991</v>
      </c>
      <c r="C101" s="2">
        <v>3913.4795819299993</v>
      </c>
      <c r="D101" s="2">
        <f t="shared" si="2"/>
        <v>1659.7003820199993</v>
      </c>
      <c r="E101" s="25">
        <f t="shared" si="3"/>
        <v>73.640771113970544</v>
      </c>
    </row>
    <row r="102" spans="1:5" ht="12.75" customHeight="1" x14ac:dyDescent="0.2">
      <c r="A102" s="1" t="s">
        <v>80</v>
      </c>
      <c r="B102" s="2">
        <v>1613.50547175</v>
      </c>
      <c r="C102" s="2">
        <v>1905.59796181</v>
      </c>
      <c r="D102" s="2">
        <f t="shared" si="2"/>
        <v>292.09249006000005</v>
      </c>
      <c r="E102" s="25">
        <f t="shared" si="3"/>
        <v>18.102974868947783</v>
      </c>
    </row>
    <row r="103" spans="1:5" ht="12.75" customHeight="1" x14ac:dyDescent="0.2">
      <c r="A103" s="1" t="s">
        <v>81</v>
      </c>
      <c r="B103" s="2">
        <v>671.14316819999999</v>
      </c>
      <c r="C103" s="2">
        <v>-123.77936772999999</v>
      </c>
      <c r="D103" s="2">
        <f t="shared" si="2"/>
        <v>-794.92253592999998</v>
      </c>
      <c r="E103" s="25">
        <f t="shared" si="3"/>
        <v>-118.44306454939789</v>
      </c>
    </row>
    <row r="104" spans="1:5" ht="12.75" customHeight="1" x14ac:dyDescent="0.2">
      <c r="A104" s="1" t="s">
        <v>82</v>
      </c>
      <c r="B104" s="5">
        <v>1087.13155207</v>
      </c>
      <c r="C104" s="5">
        <v>1919.6061515799997</v>
      </c>
      <c r="D104" s="5">
        <f t="shared" si="2"/>
        <v>832.47459950999973</v>
      </c>
      <c r="E104" s="26">
        <f t="shared" si="3"/>
        <v>76.575332389616534</v>
      </c>
    </row>
    <row r="105" spans="1:5" ht="14.1" customHeight="1" x14ac:dyDescent="0.2">
      <c r="A105" s="1" t="s">
        <v>83</v>
      </c>
      <c r="B105" s="3">
        <f>-B15-B78</f>
        <v>990.3464654000004</v>
      </c>
      <c r="C105" s="3">
        <f>-C15-C78</f>
        <v>-3999.2049160599936</v>
      </c>
      <c r="D105" s="3">
        <f t="shared" si="2"/>
        <v>-4989.5513814599944</v>
      </c>
      <c r="E105" s="24">
        <f t="shared" si="3"/>
        <v>-503.81877007504812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89</v>
      </c>
    </row>
    <row r="109" spans="1:5" ht="12.75" customHeight="1" x14ac:dyDescent="0.2">
      <c r="A109" s="20" t="s">
        <v>88</v>
      </c>
    </row>
    <row r="110" spans="1:5" ht="12.75" customHeight="1" x14ac:dyDescent="0.2">
      <c r="A110" s="21" t="s">
        <v>7</v>
      </c>
    </row>
    <row r="111" spans="1:5" ht="12.75" customHeight="1" x14ac:dyDescent="0.2">
      <c r="A111" s="22" t="s">
        <v>8</v>
      </c>
    </row>
    <row r="112" spans="1:5" ht="12.75" customHeight="1" x14ac:dyDescent="0.2">
      <c r="A112" s="23" t="s">
        <v>12</v>
      </c>
    </row>
  </sheetData>
  <mergeCells count="13">
    <mergeCell ref="B9:C9"/>
    <mergeCell ref="D9:E9"/>
    <mergeCell ref="B10:C10"/>
    <mergeCell ref="B11:B13"/>
    <mergeCell ref="C11:C13"/>
    <mergeCell ref="D11:D13"/>
    <mergeCell ref="E11:E13"/>
    <mergeCell ref="A7:E7"/>
    <mergeCell ref="A1:E1"/>
    <mergeCell ref="A2:E2"/>
    <mergeCell ref="A3:E3"/>
    <mergeCell ref="A5:E5"/>
    <mergeCell ref="A6:E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2023-06-23T23:23:55Z</cp:lastPrinted>
  <dcterms:created xsi:type="dcterms:W3CDTF">2018-11-21T20:09:16Z</dcterms:created>
  <dcterms:modified xsi:type="dcterms:W3CDTF">2023-06-29T23:00:33Z</dcterms:modified>
</cp:coreProperties>
</file>